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dpiwniczenie Kosztor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FFFFFF"/>
      <sz val="10"/>
    </font>
    <font>
      <name val="Calibri"/>
      <b val="1"/>
      <color rgb="00FFFFFF"/>
      <sz val="10"/>
    </font>
    <font>
      <name val="Calibri"/>
      <sz val="10"/>
    </font>
    <font>
      <name val="Calibri"/>
      <i val="1"/>
      <sz val="9"/>
    </font>
    <font>
      <name val="Calibri"/>
      <b val="1"/>
      <sz val="10"/>
    </font>
    <font>
      <name val="Calibri"/>
      <b val="1"/>
      <color rgb="000369A1"/>
      <sz val="11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284C7"/>
        <bgColor rgb="000284C7"/>
      </patternFill>
    </fill>
    <fill>
      <patternFill patternType="solid">
        <fgColor rgb="00F1F5F9"/>
        <bgColor rgb="00F1F5F9"/>
      </patternFill>
    </fill>
    <fill>
      <patternFill patternType="solid">
        <fgColor rgb="00E0F2FE"/>
        <b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0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5" fillId="0" borderId="1" pivotButton="0" quotePrefix="0" xfId="0"/>
    <xf numFmtId="0" fontId="4" fillId="4" borderId="1" pivotButton="0" quotePrefix="0" xfId="0"/>
    <xf numFmtId="0" fontId="0" fillId="4" borderId="1" applyAlignment="1" pivotButton="0" quotePrefix="0" xfId="0">
      <alignment horizontal="right"/>
    </xf>
    <xf numFmtId="0" fontId="0" fillId="4" borderId="1" applyAlignment="1" pivotButton="0" quotePrefix="0" xfId="0">
      <alignment horizontal="center"/>
    </xf>
    <xf numFmtId="0" fontId="5" fillId="4" borderId="1" pivotButton="0" quotePrefix="0" xfId="0"/>
    <xf numFmtId="0" fontId="7" fillId="5" borderId="1" pivotButton="0" quotePrefix="0" xfId="0"/>
    <xf numFmtId="0" fontId="7" fillId="5" borderId="1" applyAlignment="1" pivotButton="0" quotePrefix="0" xfId="0">
      <alignment horizontal="right"/>
    </xf>
    <xf numFmtId="0" fontId="7" fillId="5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8" customWidth="1" min="4" max="4"/>
    <col width="20" customWidth="1" min="5" max="5"/>
    <col width="42" customWidth="1" min="6" max="6"/>
  </cols>
  <sheetData>
    <row r="1" ht="35" customHeight="1">
      <c r="A1" s="1" t="inlineStr">
        <is>
          <t>KOSZTORYS INWESTORSKI: DOM Z PEŁNYM PODPIWNICZENIEM (POW. 100 M²)</t>
        </is>
      </c>
    </row>
    <row r="2" ht="22" customHeight="1">
      <c r="A2" s="2" t="inlineStr">
        <is>
          <t>SolidnyFundament.pl • Przedmiar robót ziemnych, ścian oporowych piwnicy, hydroizolacji ciężkiej i stropu 2026</t>
        </is>
      </c>
    </row>
    <row r="4" ht="25" customHeight="1">
      <c r="A4" s="3" t="inlineStr">
        <is>
          <t>Kategoria Prac / Pozycja Przedmiaru</t>
        </is>
      </c>
      <c r="B4" s="3" t="inlineStr">
        <is>
          <t>Ilość</t>
        </is>
      </c>
      <c r="C4" s="3" t="inlineStr">
        <is>
          <t>Jednostka</t>
        </is>
      </c>
      <c r="D4" s="3" t="inlineStr">
        <is>
          <t>Cena Jednostkowa</t>
        </is>
      </c>
      <c r="E4" s="3" t="inlineStr">
        <is>
          <t>Wartość Brutto [zł]</t>
        </is>
      </c>
      <c r="F4" s="3" t="inlineStr">
        <is>
          <t>Uwagi Inżynierskie</t>
        </is>
      </c>
    </row>
    <row r="5" ht="20" customHeight="1">
      <c r="A5" s="4" t="inlineStr">
        <is>
          <t>Głęboki wykop pod piwnicę (h = 2.80 m)</t>
        </is>
      </c>
      <c r="B5" s="5" t="n">
        <v>340</v>
      </c>
      <c r="C5" s="6" t="inlineStr">
        <is>
          <t>m³</t>
        </is>
      </c>
      <c r="D5" s="5" t="n">
        <v>38</v>
      </c>
      <c r="E5" s="5">
        <f>B5*D5</f>
        <v/>
      </c>
      <c r="F5" s="7" t="inlineStr">
        <is>
          <t>Koparka gąsienicowa + odkład na działce</t>
        </is>
      </c>
    </row>
    <row r="6" ht="20" customHeight="1">
      <c r="A6" s="8" t="inlineStr">
        <is>
          <t>Wywóz nadmiaru urobku z utylizacją</t>
        </is>
      </c>
      <c r="B6" s="9" t="n">
        <v>180</v>
      </c>
      <c r="C6" s="10" t="inlineStr">
        <is>
          <t>m³</t>
        </is>
      </c>
      <c r="D6" s="9" t="n">
        <v>45</v>
      </c>
      <c r="E6" s="9">
        <f>B6*D6</f>
        <v/>
      </c>
      <c r="F6" s="11" t="inlineStr">
        <is>
          <t>Wywrotki 4-osiowe z załadunkiem</t>
        </is>
      </c>
    </row>
    <row r="7" ht="20" customHeight="1">
      <c r="A7" s="4" t="inlineStr">
        <is>
          <t>Ławy fundamentowe żelbetowe B25 (C20/25)</t>
        </is>
      </c>
      <c r="B7" s="5" t="n">
        <v>18</v>
      </c>
      <c r="C7" s="6" t="inlineStr">
        <is>
          <t>m³</t>
        </is>
      </c>
      <c r="D7" s="5" t="n">
        <v>440</v>
      </c>
      <c r="E7" s="5">
        <f>B7*D7</f>
        <v/>
      </c>
      <c r="F7" s="7" t="inlineStr">
        <is>
          <t>Ławy poszerzone do 70-80 cm pod parcie gruntu</t>
        </is>
      </c>
    </row>
    <row r="8" ht="20" customHeight="1">
      <c r="A8" s="8" t="inlineStr">
        <is>
          <t>Stal zbrojeniowa B500SP (ławy i wieńce)</t>
        </is>
      </c>
      <c r="B8" s="9" t="n">
        <v>2.4</v>
      </c>
      <c r="C8" s="10" t="inlineStr">
        <is>
          <t>tony</t>
        </is>
      </c>
      <c r="D8" s="9" t="n">
        <v>4600</v>
      </c>
      <c r="E8" s="9">
        <f>B8*D8</f>
        <v/>
      </c>
      <c r="F8" s="11" t="inlineStr">
        <is>
          <t>Zbrojenie podłużne + strzemiona i startery</t>
        </is>
      </c>
    </row>
    <row r="9" ht="20" customHeight="1">
      <c r="A9" s="4" t="inlineStr">
        <is>
          <t>Ściany piwniczne (bloczek betonowy B20)</t>
        </is>
      </c>
      <c r="B9" s="5" t="n">
        <v>165</v>
      </c>
      <c r="C9" s="6" t="inlineStr">
        <is>
          <t>m²</t>
        </is>
      </c>
      <c r="D9" s="5" t="n">
        <v>115</v>
      </c>
      <c r="E9" s="5">
        <f>B9*D9</f>
        <v/>
      </c>
      <c r="F9" s="7" t="inlineStr">
        <is>
          <t>Ściany gr. 30-38 cm murowane na pełną spoinę</t>
        </is>
      </c>
    </row>
    <row r="10" ht="20" customHeight="1">
      <c r="A10" s="8" t="inlineStr">
        <is>
          <t>Słupy żelbetowe usztywniające ściany</t>
        </is>
      </c>
      <c r="B10" s="9" t="n">
        <v>8</v>
      </c>
      <c r="C10" s="10" t="inlineStr">
        <is>
          <t>szt.</t>
        </is>
      </c>
      <c r="D10" s="9" t="n">
        <v>550</v>
      </c>
      <c r="E10" s="9">
        <f>B10*D10</f>
        <v/>
      </c>
      <c r="F10" s="11" t="inlineStr">
        <is>
          <t>Rdzenie żelbetowe chroniące przed wyboczeniem</t>
        </is>
      </c>
    </row>
    <row r="11" ht="20" customHeight="1">
      <c r="A11" s="4" t="inlineStr">
        <is>
          <t>Hydroizolacja pionowa typu ciężkiego (2x KMB + siatka)</t>
        </is>
      </c>
      <c r="B11" s="5" t="n">
        <v>165</v>
      </c>
      <c r="C11" s="6" t="inlineStr">
        <is>
          <t>m²</t>
        </is>
      </c>
      <c r="D11" s="5" t="n">
        <v>95</v>
      </c>
      <c r="E11" s="5">
        <f>B11*D11</f>
        <v/>
      </c>
      <c r="F11" s="7" t="inlineStr">
        <is>
          <t>Odporność na napór hydrostatyczny wody</t>
        </is>
      </c>
    </row>
    <row r="12" ht="20" customHeight="1">
      <c r="A12" s="8" t="inlineStr">
        <is>
          <t>Termoizolacja ścian piwnicy (XPS 300 gr. 15 cm)</t>
        </is>
      </c>
      <c r="B12" s="9" t="n">
        <v>165</v>
      </c>
      <c r="C12" s="10" t="inlineStr">
        <is>
          <t>m²</t>
        </is>
      </c>
      <c r="D12" s="9" t="n">
        <v>125</v>
      </c>
      <c r="E12" s="9">
        <f>B12*D12</f>
        <v/>
      </c>
      <c r="F12" s="11" t="inlineStr">
        <is>
          <t>Wytrzymałość 300 kPa na nacisk zasypki</t>
        </is>
      </c>
    </row>
    <row r="13" ht="20" customHeight="1">
      <c r="A13" s="4" t="inlineStr">
        <is>
          <t>Drenaż opaskowy wokół ław z obsypką żwirową</t>
        </is>
      </c>
      <c r="B13" s="5" t="n">
        <v>48</v>
      </c>
      <c r="C13" s="6" t="inlineStr">
        <is>
          <t>mb</t>
        </is>
      </c>
      <c r="D13" s="5" t="n">
        <v>110</v>
      </c>
      <c r="E13" s="5">
        <f>B13*D13</f>
        <v/>
      </c>
      <c r="F13" s="7" t="inlineStr">
        <is>
          <t>Rury perforowane DN100 + geowłóknina i studzienki</t>
        </is>
      </c>
    </row>
    <row r="14" ht="20" customHeight="1">
      <c r="A14" s="8" t="inlineStr">
        <is>
          <t>Strop żelbetowy nad piwnicą (monolit gr. 16 cm)</t>
        </is>
      </c>
      <c r="B14" s="9" t="n">
        <v>100</v>
      </c>
      <c r="C14" s="10" t="inlineStr">
        <is>
          <t>m²</t>
        </is>
      </c>
      <c r="D14" s="9" t="n">
        <v>230</v>
      </c>
      <c r="E14" s="9">
        <f>B14*D14</f>
        <v/>
      </c>
      <c r="F14" s="11" t="inlineStr">
        <is>
          <t>Szalunki Peri/Doka, zbrojenie krzyżowe i beton C20/25</t>
        </is>
      </c>
    </row>
    <row r="15" ht="20" customHeight="1">
      <c r="A15" s="4" t="inlineStr">
        <is>
          <t>Schody żelbetowe zabiegowe do piwnicy</t>
        </is>
      </c>
      <c r="B15" s="5" t="n">
        <v>1</v>
      </c>
      <c r="C15" s="6" t="inlineStr">
        <is>
          <t>kpl.</t>
        </is>
      </c>
      <c r="D15" s="5" t="n">
        <v>4800</v>
      </c>
      <c r="E15" s="5">
        <f>B15*D15</f>
        <v/>
      </c>
      <c r="F15" s="7" t="inlineStr">
        <is>
          <t>Robocizna i materiał biegu schodowego</t>
        </is>
      </c>
    </row>
    <row r="16" ht="20" customHeight="1">
      <c r="A16" s="8" t="inlineStr">
        <is>
          <t>Robocizna ekipy budowlanej (stan surowy piwnicy)</t>
        </is>
      </c>
      <c r="B16" s="9" t="n">
        <v>1</v>
      </c>
      <c r="C16" s="10" t="inlineStr">
        <is>
          <t>kpl.</t>
        </is>
      </c>
      <c r="D16" s="9" t="n">
        <v>32000</v>
      </c>
      <c r="E16" s="9">
        <f>B16*D16</f>
        <v/>
      </c>
      <c r="F16" s="11" t="inlineStr">
        <is>
          <t>Czas trwania prac: 4-6 tygodni roboczych</t>
        </is>
      </c>
    </row>
    <row r="17" ht="20" customHeight="1">
      <c r="A17" s="12" t="inlineStr">
        <is>
          <t>CAŁKOWITY KOSZT PEŁNEGO PODPIWNICZENIA 100 M²</t>
        </is>
      </c>
      <c r="B17" s="13" t="n">
        <v>1</v>
      </c>
      <c r="C17" s="14" t="inlineStr">
        <is>
          <t>kpl</t>
        </is>
      </c>
      <c r="D17" s="13" t="inlineStr">
        <is>
          <t>-</t>
        </is>
      </c>
      <c r="E17" s="13">
        <f>SUM(E5:E16)</f>
        <v/>
      </c>
      <c r="F17" s="12" t="inlineStr">
        <is>
          <t>Stan surowy otwarty piwnicy brutto 2026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2026-09-24T15:10:31Z</dcterms:created>
  <dcterms:modified xmlns:dcterms="http://purl.org/dc/terms/" xmlns:xsi="http://www.w3.org/2001/XMLSchema-instance" xsi:type="dcterms:W3CDTF">2026-09-24T15:10:31Z</dcterms:modified>
</cp:coreProperties>
</file>